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3275" windowHeight="5775" activeTab="2"/>
  </bookViews>
  <sheets>
    <sheet name="UNICE" sheetId="2" r:id="rId1"/>
    <sheet name="UNICE CV" sheetId="3" r:id="rId2"/>
    <sheet name="PENS.50%" sheetId="4" r:id="rId3"/>
  </sheets>
  <calcPr calcId="144525"/>
</workbook>
</file>

<file path=xl/calcChain.xml><?xml version="1.0" encoding="utf-8"?>
<calcChain xmlns="http://schemas.openxmlformats.org/spreadsheetml/2006/main">
  <c r="G59" i="2" l="1"/>
  <c r="G53" i="2"/>
  <c r="G29" i="4" l="1"/>
  <c r="G28" i="4"/>
  <c r="G20" i="4"/>
  <c r="G16" i="4"/>
  <c r="G26" i="4" l="1"/>
  <c r="G16" i="3"/>
  <c r="G49" i="2"/>
  <c r="G47" i="2"/>
  <c r="G40" i="2"/>
  <c r="G14" i="2"/>
  <c r="G60" i="2" l="1"/>
  <c r="G13" i="3"/>
  <c r="G9" i="3" l="1"/>
  <c r="G17" i="3" s="1"/>
</calcChain>
</file>

<file path=xl/sharedStrings.xml><?xml version="1.0" encoding="utf-8"?>
<sst xmlns="http://schemas.openxmlformats.org/spreadsheetml/2006/main" count="279" uniqueCount="155">
  <si>
    <t>Gentiana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</si>
  <si>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</si>
  <si>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</si>
  <si>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</si>
  <si>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</si>
  <si>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</si>
  <si>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</si>
  <si>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</si>
  <si>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</si>
  <si>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Unice+MSS</t>
  </si>
  <si>
    <t>cesionata lei</t>
  </si>
  <si>
    <t>Unice</t>
  </si>
  <si>
    <t>plata factura</t>
  </si>
  <si>
    <t>T O T A L  MEDIPLUS</t>
  </si>
  <si>
    <t>medicament</t>
  </si>
  <si>
    <t>Tip</t>
  </si>
  <si>
    <t>UNICE</t>
  </si>
  <si>
    <t>PENSIONARI 50%</t>
  </si>
  <si>
    <t>TOTAL MEDIPLUS</t>
  </si>
  <si>
    <t>Andisima</t>
  </si>
  <si>
    <t>TOTAL</t>
  </si>
  <si>
    <t>Balsam</t>
  </si>
  <si>
    <t>Remedium</t>
  </si>
  <si>
    <t>PENS.990</t>
  </si>
  <si>
    <t>TOTAL FARMEXIM</t>
  </si>
  <si>
    <t>T O T A L</t>
  </si>
  <si>
    <t>Aden Farm Srl</t>
  </si>
  <si>
    <t>Crisfarm</t>
  </si>
  <si>
    <t>Silver Woolf</t>
  </si>
  <si>
    <t>Luana Farm</t>
  </si>
  <si>
    <t>Heracleum Srl</t>
  </si>
  <si>
    <t>Pensionari</t>
  </si>
  <si>
    <t>medicamente cu si fara contributie personala-activitate curenta</t>
  </si>
  <si>
    <t>Unice CV</t>
  </si>
  <si>
    <t>UNICE C-V</t>
  </si>
  <si>
    <t>TOTAL PHARMAFARM</t>
  </si>
  <si>
    <t>Pharmaclin Srl</t>
  </si>
  <si>
    <t>TOTAL ROPHARMA LOGISTIC</t>
  </si>
  <si>
    <t>IUNIE 2019</t>
  </si>
  <si>
    <t>Lumileva Farm</t>
  </si>
  <si>
    <t>363/31.05.2019</t>
  </si>
  <si>
    <t>Pens.990</t>
  </si>
  <si>
    <t>Apostol</t>
  </si>
  <si>
    <t>Asklepios Srl</t>
  </si>
  <si>
    <t>FARM SOMESAN</t>
  </si>
  <si>
    <t>Lumileva SRL</t>
  </si>
  <si>
    <t>IULIE 2019</t>
  </si>
  <si>
    <t>TOTAL  MEDIPLUS</t>
  </si>
  <si>
    <t>457/04.07.2019</t>
  </si>
  <si>
    <t>8548/26.06.2019</t>
  </si>
  <si>
    <t>6628/03.07.2019</t>
  </si>
  <si>
    <t>7861/22.07.2019</t>
  </si>
  <si>
    <t xml:space="preserve">Ani-Sam Gaga </t>
  </si>
  <si>
    <t>404/20.06.2019</t>
  </si>
  <si>
    <t>Elodea</t>
  </si>
  <si>
    <t>470/15.07.2019</t>
  </si>
  <si>
    <t>CRISFARM</t>
  </si>
  <si>
    <t>AUGUST 2019</t>
  </si>
  <si>
    <t>636/03.07.2019</t>
  </si>
  <si>
    <t>7860/22.07.2019</t>
  </si>
  <si>
    <t>535/20.08.2019</t>
  </si>
  <si>
    <t>025/31.05.2019</t>
  </si>
  <si>
    <t>Unice comp.</t>
  </si>
  <si>
    <t>27/31.05.2019</t>
  </si>
  <si>
    <t>001521/31.05.2019</t>
  </si>
  <si>
    <t>001524/31.05.2019</t>
  </si>
  <si>
    <t>001514/31.05.2019</t>
  </si>
  <si>
    <t>001529/31.05.2019</t>
  </si>
  <si>
    <t>6177/31.05.2019</t>
  </si>
  <si>
    <t>14125/31.05.2019</t>
  </si>
  <si>
    <t>9123/31.05.2019</t>
  </si>
  <si>
    <t>8126/31.05.2019</t>
  </si>
  <si>
    <t>16122/31.05.2019</t>
  </si>
  <si>
    <t>423/27.06.2019</t>
  </si>
  <si>
    <t>191/31.05.2019</t>
  </si>
  <si>
    <t>499/31.05.2019</t>
  </si>
  <si>
    <t>469/15.07.2019</t>
  </si>
  <si>
    <t>7778/19.07.2019</t>
  </si>
  <si>
    <t>400/31.05.2019</t>
  </si>
  <si>
    <t>30/31.05.2019</t>
  </si>
  <si>
    <t>491/24.07.2019</t>
  </si>
  <si>
    <t>16/31.05.2019</t>
  </si>
  <si>
    <t>AUGUST 2019 8043/29,07,2019</t>
  </si>
  <si>
    <t>21/31.05.2019</t>
  </si>
  <si>
    <t>AUGUST 2019 7777/19.07.2019</t>
  </si>
  <si>
    <t>456/04.07.2019</t>
  </si>
  <si>
    <t>00025/31.05.2019</t>
  </si>
  <si>
    <t>2059/31.05.2019</t>
  </si>
  <si>
    <t>259/31.05.2019</t>
  </si>
  <si>
    <t>1059/31.05.2019</t>
  </si>
  <si>
    <t>538/22.08.2019</t>
  </si>
  <si>
    <t>535/31.05.2019</t>
  </si>
  <si>
    <t>420/25.06.2019</t>
  </si>
  <si>
    <t>473/31.05.2019</t>
  </si>
  <si>
    <t>521/08.08.2019</t>
  </si>
  <si>
    <t>165/31.05.2019</t>
  </si>
  <si>
    <t>400/19.06.2019</t>
  </si>
  <si>
    <t>4212/31.05.2019</t>
  </si>
  <si>
    <t>5113/31.05.2019</t>
  </si>
  <si>
    <t>3133/31.05.2019</t>
  </si>
  <si>
    <t>4113/31.05.2019</t>
  </si>
  <si>
    <t>2534/31.05.2019</t>
  </si>
  <si>
    <t>44140/09.07.2019</t>
  </si>
  <si>
    <t>7741/18.07.2019</t>
  </si>
  <si>
    <t>(in centralizator cu iulie)</t>
  </si>
  <si>
    <t>963/31.05.2019</t>
  </si>
  <si>
    <t>1675/31.05.2019</t>
  </si>
  <si>
    <t>271/31.05.2019</t>
  </si>
  <si>
    <t>0000139/31.05.2019</t>
  </si>
  <si>
    <t>44139/09.07.2019</t>
  </si>
  <si>
    <t>44114/02.07.2019</t>
  </si>
  <si>
    <t>233/31.05.2019</t>
  </si>
  <si>
    <t>3349/02.07.2019</t>
  </si>
  <si>
    <t>137/31.05.2019</t>
  </si>
  <si>
    <t>3363/18.07.2019</t>
  </si>
  <si>
    <t>265/31.05.2019</t>
  </si>
  <si>
    <t>3348/02.07.2019</t>
  </si>
  <si>
    <t>0024/31.05.2019</t>
  </si>
  <si>
    <t>1559/30.06.2019</t>
  </si>
  <si>
    <t>0023/31.05.2019</t>
  </si>
  <si>
    <t>024/31.05.2019</t>
  </si>
  <si>
    <t>TOTAL FARMEXIN</t>
  </si>
  <si>
    <t xml:space="preserve">Pensionari </t>
  </si>
  <si>
    <t>001520/31.05.2019</t>
  </si>
  <si>
    <t>001523/31.05.2019</t>
  </si>
  <si>
    <t>001513/31.05.2019</t>
  </si>
  <si>
    <t>001528/31.05.2019</t>
  </si>
  <si>
    <t>2061/31.05.2019</t>
  </si>
  <si>
    <t>261/31.05.2019</t>
  </si>
  <si>
    <t>1061/31.05.2019</t>
  </si>
  <si>
    <t>1674/31.05.2019</t>
  </si>
  <si>
    <t>269/31.05.2019</t>
  </si>
  <si>
    <t>0000138/31.05.2019</t>
  </si>
  <si>
    <t>526/31.05.2019</t>
  </si>
  <si>
    <t xml:space="preserve"> 7742/18,07,2019</t>
  </si>
  <si>
    <t xml:space="preserve"> AUGUST 2019</t>
  </si>
  <si>
    <t>26/31.05.2019</t>
  </si>
  <si>
    <t>SC NORDPHARM</t>
  </si>
  <si>
    <t>554/30.08.2019</t>
  </si>
  <si>
    <t>9285/05.09.2019</t>
  </si>
  <si>
    <t>NPH 4131/31.05.2019</t>
  </si>
  <si>
    <t>NPHCAS 5159/31.05.2019</t>
  </si>
  <si>
    <t>NDP 2123/31.05.2019</t>
  </si>
  <si>
    <t>NPHCAS 7134/31.05.2019</t>
  </si>
  <si>
    <t>NPHCAS 10000021/31.05.2019</t>
  </si>
  <si>
    <t>TOTAL ALLIANCE HEALTHCARE  ROMANIA</t>
  </si>
  <si>
    <t>AUGUST 2019 7742/18.07.2019</t>
  </si>
  <si>
    <t>Unice+ MSS</t>
  </si>
  <si>
    <t>527/31.05.2019</t>
  </si>
  <si>
    <t>PLATI  CESIUNI       13      septembrie  2019</t>
  </si>
  <si>
    <t>1554/30.06.2019</t>
  </si>
  <si>
    <t>PLATI  CESIUNI   13    septembrie  2019</t>
  </si>
  <si>
    <t>PLATI  CESIUNI     13     SEPTEMBRIE 2019</t>
  </si>
  <si>
    <r>
      <t>T O T A L  FARMEXPERT (</t>
    </r>
    <r>
      <rPr>
        <b/>
        <sz val="10"/>
        <color rgb="FFC00000"/>
        <rFont val="Arial"/>
        <family val="2"/>
        <charset val="238"/>
      </rPr>
      <t xml:space="preserve">ALLIANCE HEALTHCARE ROMANIA </t>
    </r>
    <r>
      <rPr>
        <b/>
        <sz val="10"/>
        <rFont val="Arial"/>
        <family val="2"/>
      </rPr>
      <t>)</t>
    </r>
  </si>
  <si>
    <t>TOTAL FARMEXPERT (ALLIANCE HEALTHCARE ROMANIA)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</si>
</sst>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0" fontId="0" fillId="0" borderId="9" xfId="0" applyBorder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2" fillId="0" borderId="8" xfId="1" applyFont="1" applyFill="1" applyBorder="1" applyAlignment="1">
      <alignment horizontal="center"/>
    </xf>
    <xf numFmtId="0" fontId="2" fillId="0" borderId="19" xfId="1" applyFont="1" applyBorder="1" applyAlignment="1">
      <alignment horizontal="center"/>
    </xf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3" fillId="0" borderId="0" xfId="0" applyFont="1"/>
    <xf numFmtId="0" fontId="0" fillId="0" borderId="21" xfId="0" applyBorder="1"/>
    <xf numFmtId="0" fontId="0" fillId="0" borderId="14" xfId="0" applyBorder="1"/>
    <xf numFmtId="4" fontId="3" fillId="0" borderId="18" xfId="0" applyNumberFormat="1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23" xfId="0" applyBorder="1"/>
    <xf numFmtId="0" fontId="0" fillId="0" borderId="2" xfId="0" applyBorder="1"/>
    <xf numFmtId="0" fontId="0" fillId="0" borderId="2" xfId="0" applyFill="1" applyBorder="1" applyAlignment="1">
      <alignment horizontal="right"/>
    </xf>
    <xf numFmtId="0" fontId="0" fillId="0" borderId="31" xfId="0" applyBorder="1"/>
    <xf numFmtId="0" fontId="2" fillId="0" borderId="17" xfId="1" applyFont="1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36" xfId="0" applyFill="1" applyBorder="1"/>
    <xf numFmtId="0" fontId="0" fillId="0" borderId="10" xfId="0" applyBorder="1"/>
    <xf numFmtId="0" fontId="0" fillId="0" borderId="29" xfId="0" applyFill="1" applyBorder="1" applyAlignment="1">
      <alignment horizontal="right"/>
    </xf>
    <xf numFmtId="4" fontId="0" fillId="0" borderId="37" xfId="0" applyNumberFormat="1" applyBorder="1"/>
    <xf numFmtId="4" fontId="0" fillId="0" borderId="8" xfId="0" applyNumberFormat="1" applyBorder="1"/>
    <xf numFmtId="0" fontId="0" fillId="0" borderId="29" xfId="0" applyBorder="1"/>
    <xf numFmtId="0" fontId="0" fillId="0" borderId="3" xfId="0" applyBorder="1"/>
    <xf numFmtId="0" fontId="0" fillId="0" borderId="33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6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1" xfId="0" applyFill="1" applyBorder="1"/>
    <xf numFmtId="0" fontId="0" fillId="0" borderId="33" xfId="0" applyFill="1" applyBorder="1"/>
    <xf numFmtId="4" fontId="0" fillId="0" borderId="22" xfId="0" applyNumberFormat="1" applyFill="1" applyBorder="1"/>
    <xf numFmtId="0" fontId="0" fillId="0" borderId="31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4" xfId="0" applyBorder="1"/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1" xfId="0" applyBorder="1" applyAlignment="1">
      <alignment vertical="center"/>
    </xf>
    <xf numFmtId="49" fontId="0" fillId="0" borderId="36" xfId="0" applyNumberFormat="1" applyBorder="1"/>
    <xf numFmtId="0" fontId="0" fillId="0" borderId="16" xfId="0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" fontId="0" fillId="0" borderId="15" xfId="0" applyNumberFormat="1" applyBorder="1"/>
    <xf numFmtId="0" fontId="0" fillId="0" borderId="0" xfId="0" applyAlignment="1">
      <alignment horizontal="right"/>
    </xf>
    <xf numFmtId="0" fontId="8" fillId="0" borderId="10" xfId="0" applyFont="1" applyBorder="1" applyAlignment="1">
      <alignment horizontal="right" wrapText="1"/>
    </xf>
    <xf numFmtId="0" fontId="0" fillId="0" borderId="10" xfId="0" applyBorder="1" applyAlignment="1">
      <alignment horizontal="right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3" fillId="0" borderId="25" xfId="0" applyNumberFormat="1" applyFont="1" applyBorder="1"/>
    <xf numFmtId="49" fontId="0" fillId="0" borderId="5" xfId="0" applyNumberFormat="1" applyBorder="1"/>
    <xf numFmtId="0" fontId="0" fillId="0" borderId="29" xfId="0" applyBorder="1" applyAlignment="1">
      <alignment horizontal="right"/>
    </xf>
    <xf numFmtId="49" fontId="0" fillId="0" borderId="3" xfId="0" applyNumberFormat="1" applyBorder="1"/>
    <xf numFmtId="0" fontId="0" fillId="0" borderId="16" xfId="0" applyBorder="1"/>
    <xf numFmtId="0" fontId="0" fillId="0" borderId="39" xfId="0" applyBorder="1"/>
    <xf numFmtId="0" fontId="0" fillId="0" borderId="24" xfId="0" applyFill="1" applyBorder="1" applyAlignment="1">
      <alignment horizontal="right"/>
    </xf>
    <xf numFmtId="4" fontId="0" fillId="0" borderId="30" xfId="0" applyNumberFormat="1" applyBorder="1"/>
    <xf numFmtId="4" fontId="0" fillId="0" borderId="22" xfId="0" applyNumberFormat="1" applyBorder="1"/>
    <xf numFmtId="0" fontId="0" fillId="0" borderId="40" xfId="0" applyFill="1" applyBorder="1" applyAlignment="1">
      <alignment horizontal="right"/>
    </xf>
    <xf numFmtId="4" fontId="0" fillId="0" borderId="37" xfId="0" applyNumberFormat="1" applyFill="1" applyBorder="1"/>
    <xf numFmtId="0" fontId="0" fillId="0" borderId="27" xfId="0" applyBorder="1"/>
    <xf numFmtId="4" fontId="3" fillId="0" borderId="42" xfId="0" applyNumberFormat="1" applyFont="1" applyBorder="1"/>
    <xf numFmtId="0" fontId="0" fillId="0" borderId="23" xfId="0" applyFill="1" applyBorder="1" applyAlignment="1">
      <alignment horizontal="right"/>
    </xf>
    <xf numFmtId="1" fontId="8" fillId="0" borderId="41" xfId="0" applyNumberFormat="1" applyFont="1" applyBorder="1" applyAlignment="1">
      <alignment horizontal="right" vertical="center" wrapText="1"/>
    </xf>
    <xf numFmtId="1" fontId="8" fillId="0" borderId="10" xfId="0" applyNumberFormat="1" applyFont="1" applyBorder="1" applyAlignment="1">
      <alignment horizontal="right" vertical="center"/>
    </xf>
    <xf numFmtId="0" fontId="0" fillId="0" borderId="41" xfId="0" applyBorder="1"/>
    <xf numFmtId="0" fontId="0" fillId="2" borderId="3" xfId="0" applyFill="1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24" xfId="0" applyBorder="1"/>
    <xf numFmtId="0" fontId="2" fillId="0" borderId="10" xfId="1" applyFont="1" applyBorder="1" applyAlignment="1">
      <alignment horizontal="right"/>
    </xf>
    <xf numFmtId="0" fontId="2" fillId="0" borderId="6" xfId="1" applyFont="1" applyBorder="1" applyAlignment="1">
      <alignment horizontal="right"/>
    </xf>
    <xf numFmtId="4" fontId="0" fillId="0" borderId="29" xfId="0" applyNumberFormat="1" applyBorder="1"/>
    <xf numFmtId="0" fontId="0" fillId="0" borderId="0" xfId="0" applyFont="1" applyBorder="1"/>
    <xf numFmtId="4" fontId="0" fillId="0" borderId="0" xfId="0" applyNumberFormat="1"/>
    <xf numFmtId="0" fontId="3" fillId="0" borderId="17" xfId="0" applyFont="1" applyBorder="1" applyAlignment="1">
      <alignment horizontal="center" wrapText="1"/>
    </xf>
    <xf numFmtId="0" fontId="0" fillId="0" borderId="43" xfId="0" applyBorder="1"/>
    <xf numFmtId="0" fontId="0" fillId="0" borderId="12" xfId="0" applyBorder="1"/>
    <xf numFmtId="0" fontId="0" fillId="0" borderId="45" xfId="0" applyFill="1" applyBorder="1" applyAlignment="1">
      <alignment horizontal="right"/>
    </xf>
    <xf numFmtId="4" fontId="3" fillId="0" borderId="18" xfId="0" applyNumberFormat="1" applyFont="1" applyBorder="1" applyAlignment="1">
      <alignment horizontal="right"/>
    </xf>
    <xf numFmtId="49" fontId="0" fillId="0" borderId="13" xfId="0" applyNumberFormat="1" applyBorder="1"/>
    <xf numFmtId="0" fontId="0" fillId="0" borderId="31" xfId="0" applyBorder="1" applyAlignment="1">
      <alignment horizontal="right"/>
    </xf>
    <xf numFmtId="0" fontId="2" fillId="0" borderId="2" xfId="0" applyFont="1" applyBorder="1"/>
    <xf numFmtId="4" fontId="0" fillId="0" borderId="9" xfId="0" applyNumberFormat="1" applyFill="1" applyBorder="1"/>
    <xf numFmtId="0" fontId="0" fillId="0" borderId="5" xfId="0" applyFont="1" applyBorder="1"/>
    <xf numFmtId="0" fontId="3" fillId="0" borderId="6" xfId="0" applyFont="1" applyBorder="1" applyAlignment="1">
      <alignment horizontal="center" wrapText="1"/>
    </xf>
    <xf numFmtId="0" fontId="0" fillId="0" borderId="7" xfId="0" applyBorder="1"/>
    <xf numFmtId="0" fontId="2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6" xfId="0" applyFill="1" applyBorder="1" applyAlignment="1">
      <alignment horizontal="right"/>
    </xf>
    <xf numFmtId="4" fontId="0" fillId="0" borderId="30" xfId="0" applyNumberFormat="1" applyFill="1" applyBorder="1"/>
    <xf numFmtId="0" fontId="0" fillId="0" borderId="49" xfId="0" applyBorder="1" applyAlignment="1">
      <alignment horizontal="right"/>
    </xf>
    <xf numFmtId="0" fontId="0" fillId="0" borderId="29" xfId="0" applyFill="1" applyBorder="1"/>
    <xf numFmtId="49" fontId="0" fillId="0" borderId="36" xfId="0" applyNumberFormat="1" applyBorder="1" applyAlignment="1">
      <alignment wrapText="1"/>
    </xf>
    <xf numFmtId="0" fontId="2" fillId="0" borderId="5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0" fillId="0" borderId="19" xfId="0" applyBorder="1"/>
    <xf numFmtId="0" fontId="0" fillId="0" borderId="16" xfId="0" applyFill="1" applyBorder="1" applyAlignment="1">
      <alignment horizontal="right"/>
    </xf>
    <xf numFmtId="4" fontId="0" fillId="0" borderId="9" xfId="0" applyNumberFormat="1" applyBorder="1"/>
    <xf numFmtId="0" fontId="0" fillId="0" borderId="13" xfId="0" applyFont="1" applyBorder="1"/>
    <xf numFmtId="4" fontId="0" fillId="0" borderId="5" xfId="0" applyNumberFormat="1" applyBorder="1"/>
    <xf numFmtId="4" fontId="0" fillId="0" borderId="2" xfId="0" applyNumberFormat="1" applyBorder="1"/>
    <xf numFmtId="4" fontId="0" fillId="0" borderId="29" xfId="0" applyNumberFormat="1" applyFill="1" applyBorder="1"/>
    <xf numFmtId="0" fontId="0" fillId="0" borderId="32" xfId="0" applyBorder="1"/>
    <xf numFmtId="4" fontId="0" fillId="0" borderId="12" xfId="0" applyNumberFormat="1" applyBorder="1"/>
    <xf numFmtId="4" fontId="0" fillId="0" borderId="36" xfId="0" applyNumberFormat="1" applyBorder="1"/>
    <xf numFmtId="0" fontId="1" fillId="0" borderId="26" xfId="1" applyFont="1" applyBorder="1" applyAlignment="1">
      <alignment horizontal="right"/>
    </xf>
    <xf numFmtId="0" fontId="0" fillId="0" borderId="52" xfId="0" applyBorder="1"/>
    <xf numFmtId="0" fontId="0" fillId="0" borderId="47" xfId="0" applyBorder="1"/>
    <xf numFmtId="0" fontId="0" fillId="0" borderId="46" xfId="0" applyBorder="1" applyAlignment="1">
      <alignment horizontal="right"/>
    </xf>
    <xf numFmtId="49" fontId="0" fillId="0" borderId="1" xfId="0" applyNumberFormat="1" applyBorder="1"/>
    <xf numFmtId="49" fontId="0" fillId="0" borderId="28" xfId="0" applyNumberFormat="1" applyBorder="1"/>
    <xf numFmtId="0" fontId="0" fillId="0" borderId="34" xfId="0" applyFont="1" applyBorder="1"/>
    <xf numFmtId="0" fontId="0" fillId="0" borderId="50" xfId="0" applyBorder="1"/>
    <xf numFmtId="0" fontId="0" fillId="0" borderId="8" xfId="0" applyBorder="1"/>
    <xf numFmtId="49" fontId="0" fillId="0" borderId="0" xfId="0" applyNumberFormat="1" applyBorder="1"/>
    <xf numFmtId="49" fontId="0" fillId="0" borderId="45" xfId="0" applyNumberFormat="1" applyBorder="1"/>
    <xf numFmtId="0" fontId="1" fillId="0" borderId="53" xfId="1" applyFont="1" applyBorder="1" applyAlignment="1">
      <alignment horizontal="right"/>
    </xf>
    <xf numFmtId="0" fontId="1" fillId="0" borderId="13" xfId="1" applyFont="1" applyBorder="1" applyAlignment="1">
      <alignment horizontal="right"/>
    </xf>
    <xf numFmtId="0" fontId="1" fillId="0" borderId="5" xfId="1" applyFont="1" applyBorder="1" applyAlignment="1">
      <alignment horizontal="right"/>
    </xf>
    <xf numFmtId="0" fontId="0" fillId="0" borderId="44" xfId="0" applyBorder="1" applyAlignment="1">
      <alignment horizontal="right"/>
    </xf>
    <xf numFmtId="4" fontId="0" fillId="0" borderId="43" xfId="0" applyNumberFormat="1" applyBorder="1"/>
    <xf numFmtId="0" fontId="0" fillId="0" borderId="33" xfId="0" applyBorder="1" applyAlignment="1">
      <alignment horizontal="right"/>
    </xf>
    <xf numFmtId="4" fontId="0" fillId="0" borderId="3" xfId="0" applyNumberFormat="1" applyBorder="1"/>
    <xf numFmtId="0" fontId="0" fillId="0" borderId="51" xfId="0" applyBorder="1"/>
    <xf numFmtId="49" fontId="0" fillId="0" borderId="2" xfId="0" applyNumberFormat="1" applyFill="1" applyBorder="1"/>
    <xf numFmtId="4" fontId="0" fillId="0" borderId="24" xfId="0" applyNumberFormat="1" applyFill="1" applyBorder="1"/>
    <xf numFmtId="4" fontId="0" fillId="0" borderId="27" xfId="0" applyNumberFormat="1" applyFill="1" applyBorder="1"/>
    <xf numFmtId="0" fontId="0" fillId="0" borderId="2" xfId="0" applyBorder="1" applyAlignment="1">
      <alignment vertical="center"/>
    </xf>
    <xf numFmtId="0" fontId="0" fillId="0" borderId="13" xfId="0" applyBorder="1" applyAlignment="1">
      <alignment horizontal="right"/>
    </xf>
    <xf numFmtId="4" fontId="0" fillId="0" borderId="13" xfId="0" applyNumberFormat="1" applyFill="1" applyBorder="1"/>
    <xf numFmtId="4" fontId="0" fillId="0" borderId="12" xfId="0" applyNumberFormat="1" applyFill="1" applyBorder="1"/>
    <xf numFmtId="0" fontId="0" fillId="0" borderId="40" xfId="0" applyBorder="1"/>
    <xf numFmtId="0" fontId="0" fillId="0" borderId="1" xfId="0" applyBorder="1" applyAlignment="1"/>
    <xf numFmtId="49" fontId="0" fillId="0" borderId="2" xfId="0" applyNumberFormat="1" applyBorder="1" applyAlignment="1">
      <alignment wrapText="1"/>
    </xf>
    <xf numFmtId="49" fontId="0" fillId="0" borderId="23" xfId="0" applyNumberFormat="1" applyBorder="1" applyAlignment="1">
      <alignment wrapText="1"/>
    </xf>
    <xf numFmtId="4" fontId="0" fillId="0" borderId="16" xfId="0" applyNumberFormat="1" applyFill="1" applyBorder="1"/>
    <xf numFmtId="49" fontId="0" fillId="0" borderId="2" xfId="0" applyNumberFormat="1" applyBorder="1" applyAlignment="1">
      <alignment horizontal="left" wrapText="1"/>
    </xf>
    <xf numFmtId="0" fontId="0" fillId="0" borderId="54" xfId="0" applyBorder="1"/>
    <xf numFmtId="49" fontId="0" fillId="0" borderId="36" xfId="0" applyNumberFormat="1" applyBorder="1" applyAlignment="1">
      <alignment horizontal="left" wrapText="1"/>
    </xf>
    <xf numFmtId="0" fontId="0" fillId="0" borderId="50" xfId="0" applyFill="1" applyBorder="1"/>
    <xf numFmtId="4" fontId="0" fillId="0" borderId="49" xfId="0" applyNumberFormat="1" applyBorder="1"/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left"/>
    </xf>
    <xf numFmtId="4" fontId="0" fillId="0" borderId="24" xfId="0" applyNumberFormat="1" applyBorder="1" applyAlignment="1">
      <alignment horizontal="right"/>
    </xf>
    <xf numFmtId="1" fontId="8" fillId="0" borderId="55" xfId="0" applyNumberFormat="1" applyFont="1" applyBorder="1" applyAlignment="1">
      <alignment horizontal="right" vertical="center"/>
    </xf>
    <xf numFmtId="49" fontId="0" fillId="0" borderId="9" xfId="0" applyNumberFormat="1" applyBorder="1"/>
    <xf numFmtId="0" fontId="0" fillId="0" borderId="0" xfId="0" applyBorder="1" applyAlignment="1">
      <alignment horizontal="left" vertical="center" wrapText="1"/>
    </xf>
    <xf numFmtId="1" fontId="8" fillId="0" borderId="13" xfId="0" applyNumberFormat="1" applyFont="1" applyBorder="1" applyAlignment="1">
      <alignment horizontal="right" vertical="center"/>
    </xf>
    <xf numFmtId="0" fontId="0" fillId="0" borderId="45" xfId="0" applyBorder="1" applyAlignment="1">
      <alignment horizontal="right"/>
    </xf>
    <xf numFmtId="4" fontId="0" fillId="0" borderId="56" xfId="0" applyNumberFormat="1" applyBorder="1"/>
    <xf numFmtId="4" fontId="0" fillId="0" borderId="56" xfId="0" applyNumberFormat="1" applyFill="1" applyBorder="1"/>
    <xf numFmtId="0" fontId="0" fillId="0" borderId="13" xfId="0" applyFill="1" applyBorder="1"/>
    <xf numFmtId="4" fontId="9" fillId="0" borderId="38" xfId="0" applyNumberFormat="1" applyFont="1" applyFill="1" applyBorder="1"/>
    <xf numFmtId="49" fontId="0" fillId="0" borderId="2" xfId="0" applyNumberFormat="1" applyBorder="1" applyAlignment="1"/>
    <xf numFmtId="0" fontId="0" fillId="0" borderId="13" xfId="0" applyFill="1" applyBorder="1" applyAlignment="1">
      <alignment horizontal="left" vertical="center"/>
    </xf>
    <xf numFmtId="4" fontId="0" fillId="0" borderId="39" xfId="0" applyNumberFormat="1" applyBorder="1"/>
    <xf numFmtId="0" fontId="3" fillId="0" borderId="5" xfId="0" applyFont="1" applyBorder="1" applyAlignment="1">
      <alignment horizontal="center" wrapText="1"/>
    </xf>
    <xf numFmtId="4" fontId="9" fillId="0" borderId="31" xfId="0" applyNumberFormat="1" applyFont="1" applyBorder="1"/>
    <xf numFmtId="4" fontId="3" fillId="0" borderId="48" xfId="0" applyNumberFormat="1" applyFont="1" applyBorder="1"/>
    <xf numFmtId="1" fontId="8" fillId="0" borderId="52" xfId="0" applyNumberFormat="1" applyFont="1" applyBorder="1" applyAlignment="1">
      <alignment horizontal="right" vertical="center"/>
    </xf>
    <xf numFmtId="49" fontId="0" fillId="0" borderId="12" xfId="0" applyNumberFormat="1" applyBorder="1" applyAlignment="1">
      <alignment horizontal="center" vertical="center" wrapText="1"/>
    </xf>
    <xf numFmtId="1" fontId="8" fillId="0" borderId="57" xfId="0" applyNumberFormat="1" applyFont="1" applyBorder="1" applyAlignment="1">
      <alignment horizontal="right" vertical="center"/>
    </xf>
    <xf numFmtId="14" fontId="3" fillId="0" borderId="47" xfId="0" applyNumberFormat="1" applyFont="1" applyBorder="1" applyAlignment="1">
      <alignment horizontal="center" vertical="center" wrapText="1"/>
    </xf>
    <xf numFmtId="14" fontId="3" fillId="0" borderId="29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14" fontId="3" fillId="0" borderId="6" xfId="0" applyNumberFormat="1" applyFont="1" applyBorder="1" applyAlignment="1">
      <alignment horizontal="center" vertical="center"/>
    </xf>
    <xf numFmtId="14" fontId="3" fillId="0" borderId="33" xfId="0" applyNumberFormat="1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0" fontId="3" fillId="0" borderId="33" xfId="0" applyFont="1" applyFill="1" applyBorder="1" applyAlignment="1">
      <alignment horizontal="right"/>
    </xf>
    <xf numFmtId="0" fontId="2" fillId="0" borderId="21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33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1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33" xfId="0" applyFont="1" applyFill="1" applyBorder="1" applyAlignment="1">
      <alignment horizontal="center"/>
    </xf>
    <xf numFmtId="0" fontId="3" fillId="0" borderId="34" xfId="0" applyFont="1" applyBorder="1" applyAlignment="1">
      <alignment horizontal="center" wrapText="1"/>
    </xf>
    <xf numFmtId="0" fontId="9" fillId="0" borderId="2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opLeftCell="A31" workbookViewId="0">
      <selection activeCell="A40" sqref="A40:F40"/>
    </sheetView>
  </sheetViews>
  <sheetFormatPr defaultRowHeight="15" x14ac:dyDescent="0.25"/>
  <cols>
    <col min="1" max="1" width="5" customWidth="1"/>
    <col min="2" max="2" width="15.42578125" customWidth="1"/>
    <col min="3" max="3" width="14.28515625" customWidth="1"/>
    <col min="4" max="4" width="15.85546875" customWidth="1"/>
    <col min="5" max="5" width="10.140625" customWidth="1"/>
    <col min="6" max="6" width="23.5703125" customWidth="1"/>
    <col min="7" max="7" width="12.85546875" customWidth="1"/>
  </cols>
  <sheetData>
    <row r="1" spans="1:7" x14ac:dyDescent="0.25">
      <c r="C1" s="71"/>
    </row>
    <row r="3" spans="1:7" x14ac:dyDescent="0.25">
      <c r="C3" s="19" t="s">
        <v>152</v>
      </c>
      <c r="D3" s="19"/>
      <c r="G3" s="15" t="s">
        <v>16</v>
      </c>
    </row>
    <row r="4" spans="1:7" x14ac:dyDescent="0.25">
      <c r="C4" s="19"/>
      <c r="D4" s="19"/>
      <c r="G4" s="15"/>
    </row>
    <row r="5" spans="1:7" ht="15.75" thickBot="1" x14ac:dyDescent="0.3">
      <c r="B5" s="197" t="s">
        <v>32</v>
      </c>
      <c r="C5" s="197"/>
      <c r="D5" s="197"/>
      <c r="E5" s="197"/>
      <c r="F5" s="197"/>
      <c r="G5" s="197"/>
    </row>
    <row r="6" spans="1:7" x14ac:dyDescent="0.25">
      <c r="A6" s="5" t="s">
        <v>1</v>
      </c>
      <c r="B6" s="2" t="s">
        <v>2</v>
      </c>
      <c r="C6" s="2" t="s">
        <v>3</v>
      </c>
      <c r="D6" s="3" t="s">
        <v>4</v>
      </c>
      <c r="E6" s="3" t="s">
        <v>15</v>
      </c>
      <c r="F6" s="3" t="s">
        <v>5</v>
      </c>
      <c r="G6" s="10" t="s">
        <v>12</v>
      </c>
    </row>
    <row r="7" spans="1:7" ht="15.75" thickBot="1" x14ac:dyDescent="0.3">
      <c r="A7" s="6" t="s">
        <v>6</v>
      </c>
      <c r="B7" s="4"/>
      <c r="C7" s="4"/>
      <c r="D7" s="4" t="s">
        <v>7</v>
      </c>
      <c r="E7" s="4" t="s">
        <v>14</v>
      </c>
      <c r="F7" s="4" t="s">
        <v>8</v>
      </c>
      <c r="G7" s="11" t="s">
        <v>10</v>
      </c>
    </row>
    <row r="8" spans="1:7" x14ac:dyDescent="0.25">
      <c r="A8" s="127">
        <v>1</v>
      </c>
      <c r="B8" s="131" t="s">
        <v>46</v>
      </c>
      <c r="C8" s="24" t="s">
        <v>0</v>
      </c>
      <c r="D8" s="124" t="s">
        <v>49</v>
      </c>
      <c r="E8" s="128" t="s">
        <v>11</v>
      </c>
      <c r="F8" s="112" t="s">
        <v>61</v>
      </c>
      <c r="G8" s="75">
        <v>23287.360000000001</v>
      </c>
    </row>
    <row r="9" spans="1:7" ht="15.75" thickBot="1" x14ac:dyDescent="0.3">
      <c r="A9" s="138"/>
      <c r="B9" s="132" t="s">
        <v>50</v>
      </c>
      <c r="C9" s="78"/>
      <c r="D9" s="133"/>
      <c r="E9" s="129" t="s">
        <v>62</v>
      </c>
      <c r="F9" s="130" t="s">
        <v>63</v>
      </c>
      <c r="G9" s="74">
        <v>25709.64</v>
      </c>
    </row>
    <row r="10" spans="1:7" x14ac:dyDescent="0.25">
      <c r="A10" s="139">
        <v>2</v>
      </c>
      <c r="B10" s="107" t="s">
        <v>57</v>
      </c>
      <c r="C10" s="24" t="s">
        <v>56</v>
      </c>
      <c r="D10" s="135" t="s">
        <v>51</v>
      </c>
      <c r="E10" s="134" t="s">
        <v>11</v>
      </c>
      <c r="F10" s="108" t="s">
        <v>64</v>
      </c>
      <c r="G10" s="75">
        <v>7988.32</v>
      </c>
    </row>
    <row r="11" spans="1:7" x14ac:dyDescent="0.25">
      <c r="A11" s="140"/>
      <c r="B11" s="137" t="s">
        <v>51</v>
      </c>
      <c r="C11" s="7"/>
      <c r="D11" s="120"/>
      <c r="E11" s="72" t="s">
        <v>11</v>
      </c>
      <c r="F11" s="109" t="s">
        <v>65</v>
      </c>
      <c r="G11" s="119">
        <v>15827.52</v>
      </c>
    </row>
    <row r="12" spans="1:7" x14ac:dyDescent="0.25">
      <c r="A12" s="140"/>
      <c r="B12" s="136"/>
      <c r="C12" s="9"/>
      <c r="D12" s="9"/>
      <c r="E12" s="72" t="s">
        <v>11</v>
      </c>
      <c r="F12" s="109" t="s">
        <v>66</v>
      </c>
      <c r="G12" s="119">
        <v>27451.74</v>
      </c>
    </row>
    <row r="13" spans="1:7" ht="15.75" thickBot="1" x14ac:dyDescent="0.3">
      <c r="A13" s="115"/>
      <c r="B13" s="136"/>
      <c r="C13" s="9"/>
      <c r="D13" s="103"/>
      <c r="E13" s="153" t="s">
        <v>11</v>
      </c>
      <c r="F13" s="150" t="s">
        <v>67</v>
      </c>
      <c r="G13" s="91">
        <v>9796.9699999999993</v>
      </c>
    </row>
    <row r="14" spans="1:7" ht="15.75" customHeight="1" thickBot="1" x14ac:dyDescent="0.3">
      <c r="A14" s="198" t="s">
        <v>24</v>
      </c>
      <c r="B14" s="199"/>
      <c r="C14" s="199"/>
      <c r="D14" s="199"/>
      <c r="E14" s="199"/>
      <c r="F14" s="200"/>
      <c r="G14" s="18">
        <f>SUM(G8:G13)</f>
        <v>110061.55</v>
      </c>
    </row>
    <row r="15" spans="1:7" x14ac:dyDescent="0.25">
      <c r="A15" s="145">
        <v>1</v>
      </c>
      <c r="B15" s="68" t="s">
        <v>57</v>
      </c>
      <c r="C15" s="71" t="s">
        <v>26</v>
      </c>
      <c r="D15" s="51" t="s">
        <v>58</v>
      </c>
      <c r="E15" s="95" t="s">
        <v>11</v>
      </c>
      <c r="F15" s="141" t="s">
        <v>68</v>
      </c>
      <c r="G15" s="142">
        <v>95001.05</v>
      </c>
    </row>
    <row r="16" spans="1:7" x14ac:dyDescent="0.25">
      <c r="A16" s="145"/>
      <c r="B16" s="68" t="s">
        <v>59</v>
      </c>
      <c r="C16" s="8"/>
      <c r="D16" s="51"/>
      <c r="E16" s="1" t="s">
        <v>11</v>
      </c>
      <c r="F16" s="141" t="s">
        <v>69</v>
      </c>
      <c r="G16" s="142">
        <v>10457.799999999999</v>
      </c>
    </row>
    <row r="17" spans="1:7" x14ac:dyDescent="0.25">
      <c r="A17" s="145"/>
      <c r="B17" s="68"/>
      <c r="C17" s="8"/>
      <c r="D17" s="51"/>
      <c r="E17" s="1" t="s">
        <v>11</v>
      </c>
      <c r="F17" s="141" t="s">
        <v>70</v>
      </c>
      <c r="G17" s="142">
        <v>6154.3</v>
      </c>
    </row>
    <row r="18" spans="1:7" x14ac:dyDescent="0.25">
      <c r="A18" s="145"/>
      <c r="B18" s="68"/>
      <c r="C18" s="8"/>
      <c r="D18" s="51"/>
      <c r="E18" s="1" t="s">
        <v>11</v>
      </c>
      <c r="F18" s="141" t="s">
        <v>71</v>
      </c>
      <c r="G18" s="142">
        <v>17397.75</v>
      </c>
    </row>
    <row r="19" spans="1:7" ht="15.75" thickBot="1" x14ac:dyDescent="0.3">
      <c r="A19" s="106"/>
      <c r="B19" s="9"/>
      <c r="C19" s="8"/>
      <c r="D19" s="51"/>
      <c r="E19" s="35" t="s">
        <v>11</v>
      </c>
      <c r="F19" s="143" t="s">
        <v>72</v>
      </c>
      <c r="G19" s="144">
        <v>9784.2999999999993</v>
      </c>
    </row>
    <row r="20" spans="1:7" x14ac:dyDescent="0.25">
      <c r="A20" s="89">
        <v>2</v>
      </c>
      <c r="B20" s="146" t="s">
        <v>46</v>
      </c>
      <c r="C20" s="56" t="s">
        <v>19</v>
      </c>
      <c r="D20" s="24" t="s">
        <v>73</v>
      </c>
      <c r="E20" s="55" t="s">
        <v>11</v>
      </c>
      <c r="F20" s="25" t="s">
        <v>74</v>
      </c>
      <c r="G20" s="147">
        <v>7988.91</v>
      </c>
    </row>
    <row r="21" spans="1:7" ht="15.75" thickBot="1" x14ac:dyDescent="0.3">
      <c r="A21" s="90"/>
      <c r="B21" s="52"/>
      <c r="C21" s="37"/>
      <c r="D21" s="36"/>
      <c r="E21" s="105" t="s">
        <v>11</v>
      </c>
      <c r="F21" s="65" t="s">
        <v>75</v>
      </c>
      <c r="G21" s="148">
        <v>62650.400000000001</v>
      </c>
    </row>
    <row r="22" spans="1:7" x14ac:dyDescent="0.25">
      <c r="A22" s="89">
        <v>3</v>
      </c>
      <c r="B22" s="64" t="s">
        <v>57</v>
      </c>
      <c r="C22" s="26" t="s">
        <v>52</v>
      </c>
      <c r="D22" s="24" t="s">
        <v>76</v>
      </c>
      <c r="E22" s="7" t="s">
        <v>11</v>
      </c>
      <c r="F22" s="66" t="s">
        <v>40</v>
      </c>
      <c r="G22" s="122">
        <v>18389.52</v>
      </c>
    </row>
    <row r="23" spans="1:7" ht="15.75" thickBot="1" x14ac:dyDescent="0.3">
      <c r="A23" s="90"/>
      <c r="B23" s="36" t="s">
        <v>77</v>
      </c>
      <c r="C23" s="37"/>
      <c r="D23" s="36"/>
      <c r="E23" s="35" t="s">
        <v>11</v>
      </c>
      <c r="F23" s="69" t="s">
        <v>78</v>
      </c>
      <c r="G23" s="91">
        <v>10166.379999999999</v>
      </c>
    </row>
    <row r="24" spans="1:7" ht="15.75" thickBot="1" x14ac:dyDescent="0.3">
      <c r="A24" s="16">
        <v>4</v>
      </c>
      <c r="B24" s="64" t="s">
        <v>38</v>
      </c>
      <c r="C24" s="149" t="s">
        <v>42</v>
      </c>
      <c r="D24" s="26" t="s">
        <v>53</v>
      </c>
      <c r="E24" s="55" t="s">
        <v>11</v>
      </c>
      <c r="F24" s="150" t="s">
        <v>79</v>
      </c>
      <c r="G24" s="151">
        <v>27000</v>
      </c>
    </row>
    <row r="25" spans="1:7" ht="30.75" thickBot="1" x14ac:dyDescent="0.3">
      <c r="A25" s="154">
        <v>5</v>
      </c>
      <c r="B25" s="155" t="s">
        <v>82</v>
      </c>
      <c r="C25" s="149" t="s">
        <v>43</v>
      </c>
      <c r="D25" s="45" t="s">
        <v>80</v>
      </c>
      <c r="E25" s="83" t="s">
        <v>11</v>
      </c>
      <c r="F25" s="40" t="s">
        <v>81</v>
      </c>
      <c r="G25" s="77">
        <v>47250.82</v>
      </c>
    </row>
    <row r="26" spans="1:7" ht="30.75" thickBot="1" x14ac:dyDescent="0.3">
      <c r="A26" s="63">
        <v>6</v>
      </c>
      <c r="B26" s="156" t="s">
        <v>84</v>
      </c>
      <c r="C26" s="24" t="s">
        <v>54</v>
      </c>
      <c r="D26" s="45" t="s">
        <v>55</v>
      </c>
      <c r="E26" s="113" t="s">
        <v>11</v>
      </c>
      <c r="F26" s="110" t="s">
        <v>83</v>
      </c>
      <c r="G26" s="123">
        <v>12511.26</v>
      </c>
    </row>
    <row r="27" spans="1:7" x14ac:dyDescent="0.25">
      <c r="A27" s="31">
        <v>7</v>
      </c>
      <c r="B27" s="64" t="s">
        <v>46</v>
      </c>
      <c r="C27" s="26" t="s">
        <v>0</v>
      </c>
      <c r="D27" s="24" t="s">
        <v>85</v>
      </c>
      <c r="E27" s="24" t="s">
        <v>11</v>
      </c>
      <c r="F27" s="49" t="s">
        <v>63</v>
      </c>
      <c r="G27" s="152">
        <v>92142.28</v>
      </c>
    </row>
    <row r="28" spans="1:7" ht="15.75" thickBot="1" x14ac:dyDescent="0.3">
      <c r="A28" s="14"/>
      <c r="B28" s="36"/>
      <c r="C28" s="37"/>
      <c r="D28" s="36"/>
      <c r="E28" s="35" t="s">
        <v>11</v>
      </c>
      <c r="F28" s="32" t="s">
        <v>86</v>
      </c>
      <c r="G28" s="123">
        <v>53847.62</v>
      </c>
    </row>
    <row r="29" spans="1:7" x14ac:dyDescent="0.25">
      <c r="A29" s="31">
        <v>8</v>
      </c>
      <c r="B29" s="64" t="s">
        <v>46</v>
      </c>
      <c r="C29" s="26" t="s">
        <v>28</v>
      </c>
      <c r="D29" s="24" t="s">
        <v>48</v>
      </c>
      <c r="E29" s="88" t="s">
        <v>11</v>
      </c>
      <c r="F29" s="73" t="s">
        <v>87</v>
      </c>
      <c r="G29" s="147">
        <v>11865.38</v>
      </c>
    </row>
    <row r="30" spans="1:7" x14ac:dyDescent="0.25">
      <c r="A30" s="13"/>
      <c r="B30" s="9"/>
      <c r="C30" s="9"/>
      <c r="D30" s="71"/>
      <c r="E30" s="7" t="s">
        <v>11</v>
      </c>
      <c r="F30" s="118" t="s">
        <v>88</v>
      </c>
      <c r="G30" s="157">
        <v>11821.36</v>
      </c>
    </row>
    <row r="31" spans="1:7" ht="15.75" thickBot="1" x14ac:dyDescent="0.3">
      <c r="A31" s="14"/>
      <c r="B31" s="36"/>
      <c r="C31" s="36"/>
      <c r="D31" s="78"/>
      <c r="E31" s="7" t="s">
        <v>11</v>
      </c>
      <c r="F31" s="118" t="s">
        <v>89</v>
      </c>
      <c r="G31" s="157">
        <v>6420.18</v>
      </c>
    </row>
    <row r="32" spans="1:7" ht="15.75" thickBot="1" x14ac:dyDescent="0.3">
      <c r="A32" s="14">
        <v>9</v>
      </c>
      <c r="B32" s="158" t="s">
        <v>57</v>
      </c>
      <c r="C32" s="24" t="s">
        <v>39</v>
      </c>
      <c r="D32" s="159" t="s">
        <v>90</v>
      </c>
      <c r="E32" s="113" t="s">
        <v>9</v>
      </c>
      <c r="F32" s="65" t="s">
        <v>91</v>
      </c>
      <c r="G32" s="144">
        <v>45408.04</v>
      </c>
    </row>
    <row r="33" spans="1:8" ht="15.75" thickBot="1" x14ac:dyDescent="0.3">
      <c r="A33" s="16">
        <v>10</v>
      </c>
      <c r="B33" s="160" t="s">
        <v>46</v>
      </c>
      <c r="C33" s="29" t="s">
        <v>29</v>
      </c>
      <c r="D33" s="17" t="s">
        <v>92</v>
      </c>
      <c r="E33" s="30" t="s">
        <v>11</v>
      </c>
      <c r="F33" s="40" t="s">
        <v>93</v>
      </c>
      <c r="G33" s="126">
        <v>15473.15</v>
      </c>
    </row>
    <row r="34" spans="1:8" ht="15.75" thickBot="1" x14ac:dyDescent="0.3">
      <c r="A34" s="16">
        <v>11</v>
      </c>
      <c r="B34" s="158" t="s">
        <v>57</v>
      </c>
      <c r="C34" s="26" t="s">
        <v>30</v>
      </c>
      <c r="D34" s="24" t="s">
        <v>94</v>
      </c>
      <c r="E34" s="161" t="s">
        <v>11</v>
      </c>
      <c r="F34" s="49" t="s">
        <v>95</v>
      </c>
      <c r="G34" s="162">
        <v>20841.39</v>
      </c>
      <c r="H34" s="93"/>
    </row>
    <row r="35" spans="1:8" x14ac:dyDescent="0.25">
      <c r="A35" s="31">
        <v>12</v>
      </c>
      <c r="B35" s="64" t="s">
        <v>38</v>
      </c>
      <c r="C35" s="87" t="s">
        <v>44</v>
      </c>
      <c r="D35" s="87" t="s">
        <v>96</v>
      </c>
      <c r="E35" s="87" t="s">
        <v>9</v>
      </c>
      <c r="F35" s="48" t="s">
        <v>97</v>
      </c>
      <c r="G35" s="125">
        <v>16391.849999999999</v>
      </c>
    </row>
    <row r="36" spans="1:8" x14ac:dyDescent="0.25">
      <c r="A36" s="13"/>
      <c r="B36" s="9"/>
      <c r="C36" s="9"/>
      <c r="D36" s="9"/>
      <c r="E36" s="163" t="s">
        <v>9</v>
      </c>
      <c r="F36" s="38" t="s">
        <v>98</v>
      </c>
      <c r="G36" s="119">
        <v>42400.85</v>
      </c>
    </row>
    <row r="37" spans="1:8" x14ac:dyDescent="0.25">
      <c r="A37" s="13"/>
      <c r="B37" s="9"/>
      <c r="C37" s="9"/>
      <c r="D37" s="9"/>
      <c r="E37" s="163" t="s">
        <v>11</v>
      </c>
      <c r="F37" s="38" t="s">
        <v>99</v>
      </c>
      <c r="G37" s="119">
        <v>31364.61</v>
      </c>
    </row>
    <row r="38" spans="1:8" x14ac:dyDescent="0.25">
      <c r="A38" s="13"/>
      <c r="B38" s="9"/>
      <c r="C38" s="9"/>
      <c r="D38" s="9"/>
      <c r="E38" s="163" t="s">
        <v>11</v>
      </c>
      <c r="F38" s="38" t="s">
        <v>100</v>
      </c>
      <c r="G38" s="119">
        <v>37275.120000000003</v>
      </c>
    </row>
    <row r="39" spans="1:8" ht="15.75" thickBot="1" x14ac:dyDescent="0.3">
      <c r="A39" s="14"/>
      <c r="B39" s="36"/>
      <c r="C39" s="36"/>
      <c r="D39" s="36"/>
      <c r="E39" s="113" t="s">
        <v>9</v>
      </c>
      <c r="F39" s="32" t="s">
        <v>101</v>
      </c>
      <c r="G39" s="91">
        <v>146738.43</v>
      </c>
    </row>
    <row r="40" spans="1:8" ht="15.75" customHeight="1" thickBot="1" x14ac:dyDescent="0.3">
      <c r="A40" s="201" t="s">
        <v>153</v>
      </c>
      <c r="B40" s="202"/>
      <c r="C40" s="202"/>
      <c r="D40" s="202"/>
      <c r="E40" s="202"/>
      <c r="F40" s="203"/>
      <c r="G40" s="67">
        <f>SUM(G15:G39)</f>
        <v>856742.75</v>
      </c>
    </row>
    <row r="41" spans="1:8" x14ac:dyDescent="0.25">
      <c r="A41" s="31">
        <v>1</v>
      </c>
      <c r="B41" s="86" t="s">
        <v>57</v>
      </c>
      <c r="C41" s="53" t="s">
        <v>21</v>
      </c>
      <c r="D41" s="45" t="s">
        <v>102</v>
      </c>
      <c r="E41" s="24" t="s">
        <v>9</v>
      </c>
      <c r="F41" s="48" t="s">
        <v>105</v>
      </c>
      <c r="G41" s="122">
        <v>10054.86</v>
      </c>
    </row>
    <row r="42" spans="1:8" x14ac:dyDescent="0.25">
      <c r="A42" s="13"/>
      <c r="B42" s="164" t="s">
        <v>103</v>
      </c>
      <c r="C42" s="58"/>
      <c r="D42" s="41"/>
      <c r="E42" s="1" t="s">
        <v>9</v>
      </c>
      <c r="F42" s="50" t="s">
        <v>106</v>
      </c>
      <c r="G42" s="121">
        <v>21785.200000000001</v>
      </c>
    </row>
    <row r="43" spans="1:8" ht="30" x14ac:dyDescent="0.25">
      <c r="A43" s="13"/>
      <c r="B43" s="164" t="s">
        <v>104</v>
      </c>
      <c r="C43" s="58"/>
      <c r="D43" s="41"/>
      <c r="E43" s="1" t="s">
        <v>9</v>
      </c>
      <c r="F43" s="38" t="s">
        <v>107</v>
      </c>
      <c r="G43" s="119">
        <v>27986.38</v>
      </c>
    </row>
    <row r="44" spans="1:8" ht="15.75" thickBot="1" x14ac:dyDescent="0.3">
      <c r="A44" s="13"/>
      <c r="B44" s="42"/>
      <c r="C44" s="170"/>
      <c r="D44" s="85"/>
      <c r="E44" s="7" t="s">
        <v>11</v>
      </c>
      <c r="F44" s="50" t="s">
        <v>108</v>
      </c>
      <c r="G44" s="121">
        <v>12093.04</v>
      </c>
    </row>
    <row r="45" spans="1:8" ht="30.75" thickBot="1" x14ac:dyDescent="0.3">
      <c r="A45" s="16">
        <v>2</v>
      </c>
      <c r="B45" s="114" t="s">
        <v>146</v>
      </c>
      <c r="C45" s="29" t="s">
        <v>22</v>
      </c>
      <c r="D45" s="17" t="s">
        <v>109</v>
      </c>
      <c r="E45" s="29" t="s">
        <v>147</v>
      </c>
      <c r="F45" s="43" t="s">
        <v>148</v>
      </c>
      <c r="G45" s="33">
        <v>27829</v>
      </c>
      <c r="H45" s="41"/>
    </row>
    <row r="46" spans="1:8" ht="15.75" thickBot="1" x14ac:dyDescent="0.3">
      <c r="A46" s="31">
        <v>3</v>
      </c>
      <c r="B46" s="57" t="s">
        <v>46</v>
      </c>
      <c r="C46" s="29" t="s">
        <v>39</v>
      </c>
      <c r="D46" s="28" t="s">
        <v>110</v>
      </c>
      <c r="E46" s="30" t="s">
        <v>11</v>
      </c>
      <c r="F46" s="40" t="s">
        <v>111</v>
      </c>
      <c r="G46" s="126">
        <v>38336.82</v>
      </c>
    </row>
    <row r="47" spans="1:8" ht="15.75" customHeight="1" thickBot="1" x14ac:dyDescent="0.3">
      <c r="A47" s="204" t="s">
        <v>13</v>
      </c>
      <c r="B47" s="205"/>
      <c r="C47" s="205"/>
      <c r="D47" s="205"/>
      <c r="E47" s="205"/>
      <c r="F47" s="206"/>
      <c r="G47" s="79">
        <f>SUM(G41:G46)</f>
        <v>138085.30000000002</v>
      </c>
    </row>
    <row r="48" spans="1:8" ht="15.75" customHeight="1" thickBot="1" x14ac:dyDescent="0.3">
      <c r="A48" s="81">
        <v>1</v>
      </c>
      <c r="B48" s="57"/>
      <c r="C48" s="30"/>
      <c r="D48" s="17"/>
      <c r="E48" s="29"/>
      <c r="F48" s="43"/>
      <c r="G48" s="33"/>
    </row>
    <row r="49" spans="1:7" ht="15.75" customHeight="1" thickBot="1" x14ac:dyDescent="0.3">
      <c r="A49" s="207" t="s">
        <v>35</v>
      </c>
      <c r="B49" s="208"/>
      <c r="C49" s="208"/>
      <c r="D49" s="208"/>
      <c r="E49" s="208"/>
      <c r="F49" s="209"/>
      <c r="G49" s="60">
        <f>SUM(G48)</f>
        <v>0</v>
      </c>
    </row>
    <row r="50" spans="1:7" ht="15.75" customHeight="1" thickBot="1" x14ac:dyDescent="0.3">
      <c r="A50" s="82">
        <v>1</v>
      </c>
      <c r="B50" s="64" t="s">
        <v>46</v>
      </c>
      <c r="C50" s="28" t="s">
        <v>45</v>
      </c>
      <c r="D50" s="23" t="s">
        <v>112</v>
      </c>
      <c r="E50" s="29" t="s">
        <v>11</v>
      </c>
      <c r="F50" s="80" t="s">
        <v>113</v>
      </c>
      <c r="G50" s="165">
        <v>17988.73</v>
      </c>
    </row>
    <row r="51" spans="1:7" ht="15.75" customHeight="1" thickBot="1" x14ac:dyDescent="0.3">
      <c r="A51" s="168">
        <v>2</v>
      </c>
      <c r="B51" s="107" t="s">
        <v>57</v>
      </c>
      <c r="C51" s="26" t="s">
        <v>36</v>
      </c>
      <c r="D51" s="166" t="s">
        <v>114</v>
      </c>
      <c r="E51" s="26" t="s">
        <v>11</v>
      </c>
      <c r="F51" s="25" t="s">
        <v>115</v>
      </c>
      <c r="G51" s="167">
        <v>89650.86</v>
      </c>
    </row>
    <row r="52" spans="1:7" ht="15.75" customHeight="1" thickBot="1" x14ac:dyDescent="0.3">
      <c r="A52" s="171">
        <v>3</v>
      </c>
      <c r="B52" s="107" t="s">
        <v>46</v>
      </c>
      <c r="C52" s="26" t="s">
        <v>0</v>
      </c>
      <c r="D52" s="23" t="s">
        <v>116</v>
      </c>
      <c r="E52" s="24" t="s">
        <v>11</v>
      </c>
      <c r="F52" s="80" t="s">
        <v>117</v>
      </c>
      <c r="G52" s="122">
        <v>14765.66</v>
      </c>
    </row>
    <row r="53" spans="1:7" ht="15.75" customHeight="1" thickBot="1" x14ac:dyDescent="0.3">
      <c r="A53" s="210" t="s">
        <v>37</v>
      </c>
      <c r="B53" s="211"/>
      <c r="C53" s="211"/>
      <c r="D53" s="211"/>
      <c r="E53" s="211"/>
      <c r="F53" s="212"/>
      <c r="G53" s="181">
        <f>G50+G51+G52</f>
        <v>122405.25</v>
      </c>
    </row>
    <row r="54" spans="1:7" ht="15.75" customHeight="1" x14ac:dyDescent="0.25">
      <c r="A54" s="183">
        <v>1</v>
      </c>
      <c r="B54" s="184" t="s">
        <v>57</v>
      </c>
      <c r="C54" s="96" t="s">
        <v>137</v>
      </c>
      <c r="D54" s="96" t="s">
        <v>138</v>
      </c>
      <c r="E54" s="96" t="s">
        <v>11</v>
      </c>
      <c r="F54" s="108" t="s">
        <v>140</v>
      </c>
      <c r="G54" s="75">
        <v>291641.86</v>
      </c>
    </row>
    <row r="55" spans="1:7" ht="15.75" customHeight="1" x14ac:dyDescent="0.25">
      <c r="A55" s="185"/>
      <c r="B55" s="1" t="s">
        <v>139</v>
      </c>
      <c r="C55" s="1"/>
      <c r="D55" s="1"/>
      <c r="E55" s="1" t="s">
        <v>11</v>
      </c>
      <c r="F55" s="109" t="s">
        <v>141</v>
      </c>
      <c r="G55" s="12">
        <v>144718.13</v>
      </c>
    </row>
    <row r="56" spans="1:7" ht="15.75" customHeight="1" x14ac:dyDescent="0.25">
      <c r="A56" s="185"/>
      <c r="B56" s="169"/>
      <c r="C56" s="1"/>
      <c r="D56" s="1"/>
      <c r="E56" s="1" t="s">
        <v>11</v>
      </c>
      <c r="F56" s="109" t="s">
        <v>142</v>
      </c>
      <c r="G56" s="12">
        <v>135571.5</v>
      </c>
    </row>
    <row r="57" spans="1:7" ht="15.75" customHeight="1" x14ac:dyDescent="0.25">
      <c r="A57" s="185"/>
      <c r="B57" s="169"/>
      <c r="C57" s="1"/>
      <c r="D57" s="1"/>
      <c r="E57" s="1" t="s">
        <v>11</v>
      </c>
      <c r="F57" s="109" t="s">
        <v>143</v>
      </c>
      <c r="G57" s="12">
        <v>100250.14</v>
      </c>
    </row>
    <row r="58" spans="1:7" ht="15.75" customHeight="1" thickBot="1" x14ac:dyDescent="0.3">
      <c r="A58" s="186"/>
      <c r="B58" s="187"/>
      <c r="C58" s="187"/>
      <c r="D58" s="187"/>
      <c r="E58" s="35" t="s">
        <v>11</v>
      </c>
      <c r="F58" s="69" t="s">
        <v>144</v>
      </c>
      <c r="G58" s="74">
        <v>93955.9</v>
      </c>
    </row>
    <row r="59" spans="1:7" ht="15.75" customHeight="1" thickBot="1" x14ac:dyDescent="0.3">
      <c r="A59" s="194" t="s">
        <v>145</v>
      </c>
      <c r="B59" s="213"/>
      <c r="C59" s="213"/>
      <c r="D59" s="213"/>
      <c r="E59" s="213"/>
      <c r="F59" s="214"/>
      <c r="G59" s="182">
        <f>G54+G55+G56+G57+G58</f>
        <v>766137.53</v>
      </c>
    </row>
    <row r="60" spans="1:7" ht="15.75" thickBot="1" x14ac:dyDescent="0.3">
      <c r="A60" s="194" t="s">
        <v>25</v>
      </c>
      <c r="B60" s="195"/>
      <c r="C60" s="195"/>
      <c r="D60" s="195"/>
      <c r="E60" s="195"/>
      <c r="F60" s="196"/>
      <c r="G60" s="67">
        <f>G14+G40+G47+G49+G53+G59</f>
        <v>1993432.3800000001</v>
      </c>
    </row>
    <row r="61" spans="1:7" x14ac:dyDescent="0.25">
      <c r="A61" s="59"/>
      <c r="B61" s="59"/>
      <c r="C61" s="59"/>
      <c r="D61" s="59"/>
      <c r="E61" s="59"/>
      <c r="F61" s="59"/>
      <c r="G61" s="54"/>
    </row>
  </sheetData>
  <mergeCells count="8">
    <mergeCell ref="A60:F60"/>
    <mergeCell ref="B5:G5"/>
    <mergeCell ref="A14:F14"/>
    <mergeCell ref="A40:F40"/>
    <mergeCell ref="A47:F47"/>
    <mergeCell ref="A49:F49"/>
    <mergeCell ref="A53:F53"/>
    <mergeCell ref="A59:F59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7"/>
  <sheetViews>
    <sheetView workbookViewId="0">
      <selection activeCell="F32" sqref="F32"/>
    </sheetView>
  </sheetViews>
  <sheetFormatPr defaultRowHeight="15" x14ac:dyDescent="0.25"/>
  <cols>
    <col min="1" max="1" width="6.140625" customWidth="1"/>
    <col min="2" max="2" width="16.140625" customWidth="1"/>
    <col min="3" max="3" width="16" customWidth="1"/>
    <col min="4" max="4" width="17" customWidth="1"/>
    <col min="5" max="5" width="11" customWidth="1"/>
    <col min="6" max="6" width="19.140625" customWidth="1"/>
    <col min="7" max="7" width="13" customWidth="1"/>
  </cols>
  <sheetData>
    <row r="4" spans="1:7" x14ac:dyDescent="0.25">
      <c r="C4" s="19" t="s">
        <v>151</v>
      </c>
      <c r="D4" s="19"/>
      <c r="G4" s="15" t="s">
        <v>34</v>
      </c>
    </row>
    <row r="5" spans="1:7" ht="15.75" thickBot="1" x14ac:dyDescent="0.3">
      <c r="B5" s="215"/>
      <c r="C5" s="215"/>
      <c r="D5" s="215"/>
      <c r="E5" s="215"/>
      <c r="F5" s="215"/>
      <c r="G5" s="215"/>
    </row>
    <row r="6" spans="1:7" x14ac:dyDescent="0.25">
      <c r="A6" s="5" t="s">
        <v>1</v>
      </c>
      <c r="B6" s="2" t="s">
        <v>2</v>
      </c>
      <c r="C6" s="2" t="s">
        <v>3</v>
      </c>
      <c r="D6" s="3" t="s">
        <v>4</v>
      </c>
      <c r="E6" s="3" t="s">
        <v>15</v>
      </c>
      <c r="F6" s="3" t="s">
        <v>5</v>
      </c>
      <c r="G6" s="10" t="s">
        <v>12</v>
      </c>
    </row>
    <row r="7" spans="1:7" x14ac:dyDescent="0.25">
      <c r="A7" s="27" t="s">
        <v>6</v>
      </c>
      <c r="B7" s="115"/>
      <c r="C7" s="115"/>
      <c r="D7" s="115" t="s">
        <v>7</v>
      </c>
      <c r="E7" s="115" t="s">
        <v>14</v>
      </c>
      <c r="F7" s="115" t="s">
        <v>8</v>
      </c>
      <c r="G7" s="116" t="s">
        <v>10</v>
      </c>
    </row>
    <row r="8" spans="1:7" ht="18" customHeight="1" x14ac:dyDescent="0.25">
      <c r="A8" s="1">
        <v>1</v>
      </c>
      <c r="B8" s="169"/>
      <c r="C8" s="1"/>
      <c r="D8" s="163"/>
      <c r="E8" s="1"/>
      <c r="F8" s="38"/>
      <c r="G8" s="102"/>
    </row>
    <row r="9" spans="1:7" ht="15.75" customHeight="1" thickBot="1" x14ac:dyDescent="0.3">
      <c r="A9" s="191" t="s">
        <v>24</v>
      </c>
      <c r="B9" s="192"/>
      <c r="C9" s="192"/>
      <c r="D9" s="192"/>
      <c r="E9" s="192"/>
      <c r="F9" s="216"/>
      <c r="G9" s="67">
        <f>SUM(G8:G8)</f>
        <v>0</v>
      </c>
    </row>
    <row r="10" spans="1:7" x14ac:dyDescent="0.25">
      <c r="A10" s="31">
        <v>1</v>
      </c>
      <c r="B10" s="169" t="s">
        <v>57</v>
      </c>
      <c r="C10" s="1" t="s">
        <v>27</v>
      </c>
      <c r="D10" s="163" t="s">
        <v>60</v>
      </c>
      <c r="E10" s="1" t="s">
        <v>33</v>
      </c>
      <c r="F10" s="38" t="s">
        <v>118</v>
      </c>
      <c r="G10" s="102">
        <v>326.77999999999997</v>
      </c>
    </row>
    <row r="11" spans="1:7" x14ac:dyDescent="0.25">
      <c r="A11" s="13"/>
      <c r="B11" s="9"/>
      <c r="C11" s="8"/>
      <c r="D11" s="9"/>
      <c r="E11" s="1" t="s">
        <v>33</v>
      </c>
      <c r="F11" s="38" t="s">
        <v>150</v>
      </c>
      <c r="G11" s="102">
        <v>653.55999999999995</v>
      </c>
    </row>
    <row r="12" spans="1:7" ht="15.75" thickBot="1" x14ac:dyDescent="0.3">
      <c r="A12" s="13"/>
      <c r="B12" s="9"/>
      <c r="C12" s="8"/>
      <c r="D12" s="9"/>
      <c r="E12" s="1"/>
      <c r="F12" s="38"/>
      <c r="G12" s="102"/>
    </row>
    <row r="13" spans="1:7" ht="15.75" thickBot="1" x14ac:dyDescent="0.3">
      <c r="A13" s="193" t="s">
        <v>154</v>
      </c>
      <c r="B13" s="188"/>
      <c r="C13" s="188"/>
      <c r="D13" s="188"/>
      <c r="E13" s="188"/>
      <c r="F13" s="189"/>
      <c r="G13" s="18">
        <f>SUM(G10:G12)</f>
        <v>980.33999999999992</v>
      </c>
    </row>
    <row r="14" spans="1:7" x14ac:dyDescent="0.25">
      <c r="A14" s="62"/>
      <c r="B14" s="64"/>
      <c r="C14" s="24"/>
      <c r="D14" s="45"/>
      <c r="E14" s="101"/>
      <c r="F14" s="48"/>
      <c r="G14" s="34"/>
    </row>
    <row r="15" spans="1:7" ht="15.75" thickBot="1" x14ac:dyDescent="0.3">
      <c r="A15" s="14"/>
      <c r="B15" s="36"/>
      <c r="C15" s="36"/>
      <c r="D15" s="46"/>
      <c r="E15" s="36"/>
      <c r="F15" s="37"/>
      <c r="G15" s="117"/>
    </row>
    <row r="16" spans="1:7" ht="15.75" thickBot="1" x14ac:dyDescent="0.3">
      <c r="A16" s="193" t="s">
        <v>18</v>
      </c>
      <c r="B16" s="188"/>
      <c r="C16" s="188"/>
      <c r="D16" s="188"/>
      <c r="E16" s="188"/>
      <c r="F16" s="189"/>
      <c r="G16" s="18">
        <f>SUM(G14:G15)</f>
        <v>0</v>
      </c>
    </row>
    <row r="17" spans="1:7" ht="15.75" thickBot="1" x14ac:dyDescent="0.3">
      <c r="A17" s="191" t="s">
        <v>20</v>
      </c>
      <c r="B17" s="192"/>
      <c r="C17" s="192"/>
      <c r="D17" s="192"/>
      <c r="E17" s="192"/>
      <c r="F17" s="216"/>
      <c r="G17" s="18">
        <f>G9+G13+G16</f>
        <v>980.33999999999992</v>
      </c>
    </row>
  </sheetData>
  <mergeCells count="5">
    <mergeCell ref="B5:G5"/>
    <mergeCell ref="A9:F9"/>
    <mergeCell ref="A13:F13"/>
    <mergeCell ref="A17:F17"/>
    <mergeCell ref="A16:F16"/>
  </mergeCells>
  <printOptions horizontalCentered="1"/>
  <pageMargins left="0" right="0" top="0.74803149606299213" bottom="0.74803149606299213" header="0.31496062992125984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32"/>
  <sheetViews>
    <sheetView tabSelected="1" workbookViewId="0">
      <selection activeCell="L34" sqref="L34"/>
    </sheetView>
  </sheetViews>
  <sheetFormatPr defaultRowHeight="15" x14ac:dyDescent="0.25"/>
  <cols>
    <col min="1" max="1" width="7.140625" customWidth="1"/>
    <col min="2" max="2" width="16.28515625" customWidth="1"/>
    <col min="3" max="3" width="15.28515625" customWidth="1"/>
    <col min="4" max="4" width="16.85546875" customWidth="1"/>
    <col min="5" max="5" width="13.42578125" customWidth="1"/>
    <col min="6" max="6" width="19.7109375" customWidth="1"/>
    <col min="7" max="7" width="13.5703125" customWidth="1"/>
  </cols>
  <sheetData>
    <row r="4" spans="1:7" ht="15.75" x14ac:dyDescent="0.25">
      <c r="A4" s="20"/>
      <c r="B4" s="20"/>
      <c r="C4" s="21" t="s">
        <v>149</v>
      </c>
      <c r="D4" s="21"/>
      <c r="E4" s="20"/>
      <c r="F4" s="22" t="s">
        <v>17</v>
      </c>
    </row>
    <row r="6" spans="1:7" ht="15.75" thickBot="1" x14ac:dyDescent="0.3"/>
    <row r="7" spans="1:7" x14ac:dyDescent="0.25">
      <c r="A7" s="5" t="s">
        <v>1</v>
      </c>
      <c r="B7" s="2" t="s">
        <v>2</v>
      </c>
      <c r="C7" s="2" t="s">
        <v>3</v>
      </c>
      <c r="D7" s="3" t="s">
        <v>4</v>
      </c>
      <c r="E7" s="3" t="s">
        <v>15</v>
      </c>
      <c r="F7" s="3" t="s">
        <v>5</v>
      </c>
      <c r="G7" s="10" t="s">
        <v>12</v>
      </c>
    </row>
    <row r="8" spans="1:7" ht="15.75" thickBot="1" x14ac:dyDescent="0.3">
      <c r="A8" s="6" t="s">
        <v>6</v>
      </c>
      <c r="B8" s="4"/>
      <c r="C8" s="4"/>
      <c r="D8" s="4" t="s">
        <v>7</v>
      </c>
      <c r="E8" s="4" t="s">
        <v>14</v>
      </c>
      <c r="F8" s="4" t="s">
        <v>8</v>
      </c>
      <c r="G8" s="11" t="s">
        <v>10</v>
      </c>
    </row>
    <row r="9" spans="1:7" ht="17.25" customHeight="1" x14ac:dyDescent="0.25">
      <c r="A9" s="31">
        <v>1</v>
      </c>
      <c r="B9" s="64" t="s">
        <v>46</v>
      </c>
      <c r="C9" s="24" t="s">
        <v>0</v>
      </c>
      <c r="D9" s="26" t="s">
        <v>49</v>
      </c>
      <c r="E9" s="24" t="s">
        <v>31</v>
      </c>
      <c r="F9" s="100" t="s">
        <v>119</v>
      </c>
      <c r="G9" s="34">
        <v>553.41</v>
      </c>
    </row>
    <row r="10" spans="1:7" ht="17.25" customHeight="1" x14ac:dyDescent="0.25">
      <c r="A10" s="13"/>
      <c r="B10" s="68" t="s">
        <v>50</v>
      </c>
      <c r="C10" s="71"/>
      <c r="D10" s="92"/>
      <c r="E10" s="7" t="s">
        <v>31</v>
      </c>
      <c r="F10" s="172" t="s">
        <v>120</v>
      </c>
      <c r="G10" s="173">
        <v>699.18</v>
      </c>
    </row>
    <row r="11" spans="1:7" ht="17.25" customHeight="1" thickBot="1" x14ac:dyDescent="0.3">
      <c r="A11" s="14"/>
      <c r="B11" s="70"/>
      <c r="C11" s="37"/>
      <c r="D11" s="52"/>
      <c r="E11" s="35" t="s">
        <v>31</v>
      </c>
      <c r="F11" s="130" t="s">
        <v>117</v>
      </c>
      <c r="G11" s="74">
        <v>710.74</v>
      </c>
    </row>
    <row r="12" spans="1:7" ht="17.25" customHeight="1" x14ac:dyDescent="0.25">
      <c r="A12" s="13">
        <v>2</v>
      </c>
      <c r="B12" s="68" t="s">
        <v>57</v>
      </c>
      <c r="C12" s="9" t="s">
        <v>56</v>
      </c>
      <c r="D12" s="9" t="s">
        <v>51</v>
      </c>
      <c r="E12" s="87" t="s">
        <v>122</v>
      </c>
      <c r="F12" s="66" t="s">
        <v>123</v>
      </c>
      <c r="G12" s="122">
        <v>734.84</v>
      </c>
    </row>
    <row r="13" spans="1:7" ht="17.25" customHeight="1" x14ac:dyDescent="0.25">
      <c r="A13" s="13"/>
      <c r="B13" s="68" t="s">
        <v>51</v>
      </c>
      <c r="C13" s="9"/>
      <c r="D13" s="103"/>
      <c r="E13" s="175" t="s">
        <v>122</v>
      </c>
      <c r="F13" s="150" t="s">
        <v>124</v>
      </c>
      <c r="G13" s="44">
        <v>2061.62</v>
      </c>
    </row>
    <row r="14" spans="1:7" ht="17.25" customHeight="1" x14ac:dyDescent="0.25">
      <c r="A14" s="13"/>
      <c r="B14" s="68"/>
      <c r="C14" s="8"/>
      <c r="D14" s="103"/>
      <c r="E14" s="175" t="s">
        <v>122</v>
      </c>
      <c r="F14" s="150" t="s">
        <v>125</v>
      </c>
      <c r="G14" s="174">
        <v>2760.17</v>
      </c>
    </row>
    <row r="15" spans="1:7" ht="17.25" customHeight="1" thickBot="1" x14ac:dyDescent="0.3">
      <c r="A15" s="13"/>
      <c r="B15" s="68"/>
      <c r="C15" s="8"/>
      <c r="D15" s="103"/>
      <c r="E15" s="175" t="s">
        <v>122</v>
      </c>
      <c r="F15" s="150" t="s">
        <v>126</v>
      </c>
      <c r="G15" s="174">
        <v>1696.43</v>
      </c>
    </row>
    <row r="16" spans="1:7" ht="17.25" customHeight="1" thickBot="1" x14ac:dyDescent="0.3">
      <c r="A16" s="217" t="s">
        <v>121</v>
      </c>
      <c r="B16" s="218"/>
      <c r="C16" s="218"/>
      <c r="D16" s="218"/>
      <c r="E16" s="218"/>
      <c r="F16" s="219"/>
      <c r="G16" s="176">
        <f>G9+G10+G11+G12+G13+G14+G15</f>
        <v>9216.39</v>
      </c>
    </row>
    <row r="17" spans="1:7" ht="17.25" customHeight="1" x14ac:dyDescent="0.25">
      <c r="A17" s="62">
        <v>1</v>
      </c>
      <c r="B17" s="64" t="s">
        <v>46</v>
      </c>
      <c r="C17" s="26" t="s">
        <v>28</v>
      </c>
      <c r="D17" s="24" t="s">
        <v>48</v>
      </c>
      <c r="E17" s="7" t="s">
        <v>41</v>
      </c>
      <c r="F17" s="76" t="s">
        <v>127</v>
      </c>
      <c r="G17" s="75">
        <v>789.34</v>
      </c>
    </row>
    <row r="18" spans="1:7" ht="17.25" customHeight="1" x14ac:dyDescent="0.25">
      <c r="A18" s="94"/>
      <c r="B18" s="9"/>
      <c r="C18" s="51"/>
      <c r="D18" s="9"/>
      <c r="E18" s="7" t="s">
        <v>41</v>
      </c>
      <c r="F18" s="76" t="s">
        <v>128</v>
      </c>
      <c r="G18" s="12">
        <v>890.59</v>
      </c>
    </row>
    <row r="19" spans="1:7" ht="17.25" customHeight="1" thickBot="1" x14ac:dyDescent="0.3">
      <c r="A19" s="14"/>
      <c r="B19" s="84"/>
      <c r="C19" s="37"/>
      <c r="D19" s="52"/>
      <c r="E19" s="7" t="s">
        <v>41</v>
      </c>
      <c r="F19" s="76" t="s">
        <v>129</v>
      </c>
      <c r="G19" s="74">
        <v>1032.3800000000001</v>
      </c>
    </row>
    <row r="20" spans="1:7" ht="17.25" customHeight="1" thickBot="1" x14ac:dyDescent="0.3">
      <c r="A20" s="193" t="s">
        <v>154</v>
      </c>
      <c r="B20" s="188"/>
      <c r="C20" s="188"/>
      <c r="D20" s="188"/>
      <c r="E20" s="188"/>
      <c r="F20" s="189"/>
      <c r="G20" s="98">
        <f>SUM(G17:G19)</f>
        <v>2712.3100000000004</v>
      </c>
    </row>
    <row r="21" spans="1:7" ht="17.25" customHeight="1" x14ac:dyDescent="0.25">
      <c r="A21" s="62">
        <v>1</v>
      </c>
      <c r="B21" s="86" t="s">
        <v>57</v>
      </c>
      <c r="C21" s="53" t="s">
        <v>21</v>
      </c>
      <c r="D21" s="45" t="s">
        <v>102</v>
      </c>
      <c r="E21" s="7" t="s">
        <v>23</v>
      </c>
      <c r="F21" s="97" t="s">
        <v>130</v>
      </c>
      <c r="G21" s="47">
        <v>588.79</v>
      </c>
    </row>
    <row r="22" spans="1:7" ht="17.25" customHeight="1" x14ac:dyDescent="0.25">
      <c r="A22" s="94"/>
      <c r="B22" s="164" t="s">
        <v>103</v>
      </c>
      <c r="C22" s="58"/>
      <c r="D22" s="41"/>
      <c r="E22" s="7" t="s">
        <v>23</v>
      </c>
      <c r="F22" s="97" t="s">
        <v>131</v>
      </c>
      <c r="G22" s="44">
        <v>829.88</v>
      </c>
    </row>
    <row r="23" spans="1:7" ht="17.25" customHeight="1" thickBot="1" x14ac:dyDescent="0.3">
      <c r="A23" s="104"/>
      <c r="B23" s="164" t="s">
        <v>104</v>
      </c>
      <c r="C23" s="58"/>
      <c r="D23" s="41"/>
      <c r="E23" s="7" t="s">
        <v>23</v>
      </c>
      <c r="F23" s="97" t="s">
        <v>132</v>
      </c>
      <c r="G23" s="111">
        <v>474.32</v>
      </c>
    </row>
    <row r="24" spans="1:7" ht="17.25" customHeight="1" x14ac:dyDescent="0.25">
      <c r="A24" s="31">
        <v>2</v>
      </c>
      <c r="B24" s="177" t="s">
        <v>135</v>
      </c>
      <c r="C24" s="24" t="s">
        <v>22</v>
      </c>
      <c r="D24" s="26" t="s">
        <v>109</v>
      </c>
      <c r="E24" s="24" t="s">
        <v>23</v>
      </c>
      <c r="F24" s="73" t="s">
        <v>133</v>
      </c>
      <c r="G24" s="34">
        <v>776.35</v>
      </c>
    </row>
    <row r="25" spans="1:7" ht="17.25" customHeight="1" thickBot="1" x14ac:dyDescent="0.3">
      <c r="A25" s="7"/>
      <c r="B25" s="99" t="s">
        <v>134</v>
      </c>
      <c r="C25" s="7"/>
      <c r="D25" s="7"/>
      <c r="E25" s="178"/>
      <c r="F25" s="39"/>
      <c r="G25" s="119"/>
    </row>
    <row r="26" spans="1:7" ht="17.25" customHeight="1" thickBot="1" x14ac:dyDescent="0.3">
      <c r="A26" s="193" t="s">
        <v>47</v>
      </c>
      <c r="B26" s="188"/>
      <c r="C26" s="188"/>
      <c r="D26" s="188"/>
      <c r="E26" s="188"/>
      <c r="F26" s="189"/>
      <c r="G26" s="67">
        <f>SUM(G21:G25)</f>
        <v>2669.34</v>
      </c>
    </row>
    <row r="27" spans="1:7" ht="17.25" customHeight="1" thickBot="1" x14ac:dyDescent="0.3">
      <c r="A27" s="180">
        <v>1</v>
      </c>
      <c r="B27" s="107" t="s">
        <v>46</v>
      </c>
      <c r="C27" s="26" t="s">
        <v>0</v>
      </c>
      <c r="D27" s="23" t="s">
        <v>116</v>
      </c>
      <c r="E27" s="24" t="s">
        <v>23</v>
      </c>
      <c r="F27" s="39" t="s">
        <v>136</v>
      </c>
      <c r="G27" s="179">
        <v>1122.5</v>
      </c>
    </row>
    <row r="28" spans="1:7" ht="17.25" customHeight="1" thickBot="1" x14ac:dyDescent="0.3">
      <c r="A28" s="190" t="s">
        <v>37</v>
      </c>
      <c r="B28" s="220"/>
      <c r="C28" s="220"/>
      <c r="D28" s="220"/>
      <c r="E28" s="220"/>
      <c r="F28" s="221"/>
      <c r="G28" s="67">
        <f>G27</f>
        <v>1122.5</v>
      </c>
    </row>
    <row r="29" spans="1:7" ht="15.75" thickBot="1" x14ac:dyDescent="0.3">
      <c r="A29" s="193" t="s">
        <v>20</v>
      </c>
      <c r="B29" s="188"/>
      <c r="C29" s="188"/>
      <c r="D29" s="188"/>
      <c r="E29" s="188"/>
      <c r="F29" s="189"/>
      <c r="G29" s="18">
        <f>G20+G26+G16+G28</f>
        <v>15720.54</v>
      </c>
    </row>
    <row r="32" spans="1:7" x14ac:dyDescent="0.25">
      <c r="C32" s="61"/>
    </row>
  </sheetData>
  <mergeCells count="5">
    <mergeCell ref="A29:F29"/>
    <mergeCell ref="A20:F20"/>
    <mergeCell ref="A26:F26"/>
    <mergeCell ref="A16:F16"/>
    <mergeCell ref="A28:F28"/>
  </mergeCells>
  <pageMargins left="0.11811023622047245" right="0.11811023622047245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UNICE</vt:lpstr>
      <vt:lpstr>UNICE CV</vt:lpstr>
      <vt:lpstr>PENS.50%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NOU</cp:lastModifiedBy>
  <cp:lastPrinted>2019-09-12T09:40:36Z</cp:lastPrinted>
  <dcterms:created xsi:type="dcterms:W3CDTF">2018-07-04T12:33:56Z</dcterms:created>
  <dcterms:modified xsi:type="dcterms:W3CDTF">2019-09-16T06:16:52Z</dcterms:modified>
</cp:coreProperties>
</file>